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255" windowWidth="19440" windowHeight="15600" activeTab="1"/>
  </bookViews>
  <sheets>
    <sheet name="Sheet1" sheetId="1" r:id="rId1"/>
    <sheet name="Total Budget - Table 1" sheetId="2" r:id="rId2"/>
    <sheet name="Fundraising inc v exp" sheetId="3" r:id="rId3"/>
  </sheets>
  <definedNames/>
  <calcPr fullCalcOnLoad="1"/>
</workbook>
</file>

<file path=xl/comments2.xml><?xml version="1.0" encoding="utf-8"?>
<comments xmlns="http://schemas.openxmlformats.org/spreadsheetml/2006/main">
  <authors>
    <author>office</author>
  </authors>
  <commentList>
    <comment ref="A40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This is the total budgeted expenses for the next ?six months
</t>
        </r>
      </text>
    </comment>
    <comment ref="A41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Total Funds which can be spent on new programs. These are funds not budgeted for any specific purpose.</t>
        </r>
      </text>
    </comment>
  </commentList>
</comments>
</file>

<file path=xl/sharedStrings.xml><?xml version="1.0" encoding="utf-8"?>
<sst xmlns="http://schemas.openxmlformats.org/spreadsheetml/2006/main" count="90" uniqueCount="85">
  <si>
    <t>Birchtree Charter School 2013/14 Year End Total $1860.10</t>
  </si>
  <si>
    <t xml:space="preserve">School Store </t>
  </si>
  <si>
    <t>431 total, 234 paid to Coffee</t>
  </si>
  <si>
    <t>Potato Sales</t>
  </si>
  <si>
    <t>Bake Sale</t>
  </si>
  <si>
    <t>Cross Country bake</t>
  </si>
  <si>
    <t>Signs</t>
  </si>
  <si>
    <t>Coffee</t>
  </si>
  <si>
    <t>4th grade earrings</t>
  </si>
  <si>
    <t>4th/5th Grade Totals</t>
  </si>
  <si>
    <t>Total</t>
  </si>
  <si>
    <t>Total Income</t>
  </si>
  <si>
    <t>Programs - Non revenue</t>
  </si>
  <si>
    <t>Playscape</t>
  </si>
  <si>
    <t>Total Admin Expense</t>
  </si>
  <si>
    <t>May Faire</t>
  </si>
  <si>
    <t>Fall Faire/Run Birches</t>
  </si>
  <si>
    <t>Pick, Click,Give</t>
  </si>
  <si>
    <t>Total (non revenue program expense)</t>
  </si>
  <si>
    <t xml:space="preserve">Grants </t>
  </si>
  <si>
    <t>Square 1 Art</t>
  </si>
  <si>
    <t>Retreat</t>
  </si>
  <si>
    <t>Bank Fees</t>
  </si>
  <si>
    <t>PayPal Account</t>
  </si>
  <si>
    <t>Playscape</t>
  </si>
  <si>
    <t>Projected Profit</t>
  </si>
  <si>
    <t>Rummage Sale</t>
  </si>
  <si>
    <t>Attorney General Report</t>
  </si>
  <si>
    <t>School Auction</t>
  </si>
  <si>
    <t>BUDGET 2014-15</t>
  </si>
  <si>
    <t>Alternative School Fair</t>
  </si>
  <si>
    <t>Summer Arts Camp</t>
  </si>
  <si>
    <t>Parent/Curriculum Night (2)</t>
  </si>
  <si>
    <t>Total 2014-15 Budget</t>
  </si>
  <si>
    <t>Total Unrestricted Funds        (CHECKING - TOTAL BUDGET)</t>
  </si>
  <si>
    <t>EVENTS</t>
  </si>
  <si>
    <t>Property Tax</t>
  </si>
  <si>
    <t>Comments</t>
  </si>
  <si>
    <t>P.I.T.C.R.E.W / Parent Support</t>
  </si>
  <si>
    <t xml:space="preserve">Non Event Income </t>
  </si>
  <si>
    <t>Total Funds held in reserve for budgeted items</t>
  </si>
  <si>
    <t>Admin Expenses - non event</t>
  </si>
  <si>
    <t>Checking Acount Balance</t>
  </si>
  <si>
    <t>Donations</t>
  </si>
  <si>
    <t>Box Tops</t>
  </si>
  <si>
    <t xml:space="preserve"> </t>
  </si>
  <si>
    <t>Business Supplies</t>
  </si>
  <si>
    <t>Biennial corporate tax</t>
  </si>
  <si>
    <t>PROGRAMS - REVENUE</t>
  </si>
  <si>
    <t>Actual Income</t>
  </si>
  <si>
    <t xml:space="preserve">Budget </t>
  </si>
  <si>
    <t>Expended</t>
  </si>
  <si>
    <t>Balance</t>
  </si>
  <si>
    <t>Budget</t>
  </si>
  <si>
    <t>Projected  Income</t>
  </si>
  <si>
    <t>Expended</t>
  </si>
  <si>
    <t>Balance</t>
  </si>
  <si>
    <t>Profit/Loss</t>
  </si>
  <si>
    <t>THIS SEET WOULD BE DOWNLOADED DIRECTLY FROM QUICKBOOKS SO INDIVIDUAL INPUTTING UNNECESSARY</t>
  </si>
  <si>
    <t>Tax Preparer</t>
  </si>
  <si>
    <t>Insurance (BPG liability)</t>
  </si>
  <si>
    <t>Teacher Appreciation/Gifts</t>
  </si>
  <si>
    <t>Description</t>
  </si>
  <si>
    <t>Income</t>
  </si>
  <si>
    <t>Expenses</t>
  </si>
  <si>
    <t>Profit</t>
  </si>
  <si>
    <t>Note</t>
  </si>
  <si>
    <t>Handholds</t>
  </si>
  <si>
    <t>Handholds still need purchased</t>
  </si>
  <si>
    <t>Run Thru Birches</t>
  </si>
  <si>
    <t>Fall Festival</t>
  </si>
  <si>
    <t>Fall Auction</t>
  </si>
  <si>
    <t>School Store</t>
  </si>
  <si>
    <t>There are $0 of old uncleared checks</t>
  </si>
  <si>
    <t>Still owe school for supplies</t>
  </si>
  <si>
    <t>2013 Calendar</t>
  </si>
  <si>
    <t>7th grade tshirts</t>
  </si>
  <si>
    <t>Target, Lifetouch,safeway</t>
  </si>
  <si>
    <t>Schoolwide totals</t>
  </si>
  <si>
    <t>8th grade Pizza</t>
  </si>
  <si>
    <t>4th/5th grade</t>
  </si>
  <si>
    <t>Pies</t>
  </si>
  <si>
    <t>Craft Fair</t>
  </si>
  <si>
    <t>UPDATED 8/13/14</t>
  </si>
  <si>
    <t>otal: $1472.04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</si>
</sst>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  <numFmt numFmtId="165" formatCode="#\ #/#"/>
    <numFmt numFmtId="166" formatCode="#\ ##/##"/>
    <numFmt numFmtId="167" formatCode="#,##0.00;\-#,##0.00"/>
    <numFmt numFmtId="168" formatCode="&quot;$&quot;#,##0.00"/>
  </numFmts>
  <fonts count="52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9"/>
      <color indexed="9"/>
      <name val="Arial Bold"/>
      <family val="0"/>
    </font>
    <font>
      <sz val="14"/>
      <color indexed="9"/>
      <name val="Arial Bold"/>
      <family val="0"/>
    </font>
    <font>
      <sz val="14"/>
      <color indexed="9"/>
      <name val="Arial"/>
      <family val="0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14"/>
      <name val="Arial"/>
      <family val="0"/>
    </font>
    <font>
      <sz val="14"/>
      <color indexed="9"/>
      <name val="Arial "/>
      <family val="0"/>
    </font>
    <font>
      <sz val="12"/>
      <color indexed="9"/>
      <name val="Arial "/>
      <family val="0"/>
    </font>
    <font>
      <b/>
      <sz val="12"/>
      <color indexed="9"/>
      <name val="Arial 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wrapText="1"/>
    </xf>
    <xf numFmtId="164" fontId="5" fillId="34" borderId="11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/>
    </xf>
    <xf numFmtId="0" fontId="7" fillId="37" borderId="10" xfId="0" applyNumberFormat="1" applyFont="1" applyFill="1" applyBorder="1" applyAlignment="1">
      <alignment/>
    </xf>
    <xf numFmtId="164" fontId="5" fillId="37" borderId="10" xfId="0" applyNumberFormat="1" applyFont="1" applyFill="1" applyBorder="1" applyAlignment="1">
      <alignment/>
    </xf>
    <xf numFmtId="0" fontId="5" fillId="37" borderId="10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" fillId="37" borderId="15" xfId="0" applyNumberFormat="1" applyFont="1" applyFill="1" applyBorder="1" applyAlignment="1">
      <alignment horizontal="left" wrapText="1"/>
    </xf>
    <xf numFmtId="164" fontId="4" fillId="34" borderId="16" xfId="0" applyNumberFormat="1" applyFont="1" applyFill="1" applyBorder="1" applyAlignment="1">
      <alignment/>
    </xf>
    <xf numFmtId="164" fontId="13" fillId="34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center"/>
    </xf>
    <xf numFmtId="0" fontId="4" fillId="38" borderId="15" xfId="0" applyNumberFormat="1" applyFont="1" applyFill="1" applyBorder="1" applyAlignment="1">
      <alignment horizontal="left"/>
    </xf>
    <xf numFmtId="43" fontId="4" fillId="34" borderId="14" xfId="0" applyNumberFormat="1" applyFont="1" applyFill="1" applyBorder="1" applyAlignment="1">
      <alignment horizontal="center" wrapText="1"/>
    </xf>
    <xf numFmtId="0" fontId="4" fillId="34" borderId="14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37" borderId="10" xfId="0" applyNumberFormat="1" applyFont="1" applyFill="1" applyBorder="1" applyAlignment="1">
      <alignment horizontal="center" wrapText="1"/>
    </xf>
    <xf numFmtId="0" fontId="4" fillId="34" borderId="17" xfId="0" applyNumberFormat="1" applyFont="1" applyFill="1" applyBorder="1" applyAlignment="1">
      <alignment wrapText="1"/>
    </xf>
    <xf numFmtId="0" fontId="4" fillId="34" borderId="15" xfId="0" applyNumberFormat="1" applyFont="1" applyFill="1" applyBorder="1" applyAlignment="1">
      <alignment wrapText="1"/>
    </xf>
    <xf numFmtId="43" fontId="0" fillId="0" borderId="14" xfId="42" applyFont="1" applyBorder="1" applyAlignment="1">
      <alignment/>
    </xf>
    <xf numFmtId="0" fontId="6" fillId="0" borderId="14" xfId="0" applyFont="1" applyBorder="1" applyAlignment="1">
      <alignment vertical="top"/>
    </xf>
    <xf numFmtId="43" fontId="6" fillId="0" borderId="14" xfId="42" applyFont="1" applyBorder="1" applyAlignment="1">
      <alignment/>
    </xf>
    <xf numFmtId="0" fontId="0" fillId="0" borderId="14" xfId="0" applyFont="1" applyBorder="1" applyAlignment="1">
      <alignment vertical="top"/>
    </xf>
    <xf numFmtId="43" fontId="6" fillId="0" borderId="14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3" fontId="6" fillId="0" borderId="0" xfId="0" applyNumberFormat="1" applyFont="1" applyAlignment="1">
      <alignment vertical="top"/>
    </xf>
    <xf numFmtId="0" fontId="4" fillId="39" borderId="10" xfId="0" applyNumberFormat="1" applyFont="1" applyFill="1" applyBorder="1" applyAlignment="1">
      <alignment horizontal="left" wrapText="1"/>
    </xf>
    <xf numFmtId="0" fontId="4" fillId="40" borderId="10" xfId="0" applyNumberFormat="1" applyFont="1" applyFill="1" applyBorder="1" applyAlignment="1">
      <alignment horizontal="center" wrapText="1"/>
    </xf>
    <xf numFmtId="0" fontId="4" fillId="40" borderId="15" xfId="0" applyNumberFormat="1" applyFont="1" applyFill="1" applyBorder="1" applyAlignment="1">
      <alignment horizontal="center" wrapText="1"/>
    </xf>
    <xf numFmtId="43" fontId="4" fillId="34" borderId="17" xfId="0" applyNumberFormat="1" applyFont="1" applyFill="1" applyBorder="1" applyAlignment="1">
      <alignment horizontal="center" wrapText="1"/>
    </xf>
    <xf numFmtId="0" fontId="4" fillId="34" borderId="17" xfId="0" applyNumberFormat="1" applyFont="1" applyFill="1" applyBorder="1" applyAlignment="1">
      <alignment horizontal="center" wrapText="1"/>
    </xf>
    <xf numFmtId="0" fontId="4" fillId="34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43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" fillId="37" borderId="10" xfId="0" applyNumberFormat="1" applyFont="1" applyFill="1" applyBorder="1" applyAlignment="1">
      <alignment wrapText="1"/>
    </xf>
    <xf numFmtId="0" fontId="4" fillId="37" borderId="18" xfId="0" applyNumberFormat="1" applyFont="1" applyFill="1" applyBorder="1" applyAlignment="1">
      <alignment horizontal="center" wrapText="1"/>
    </xf>
    <xf numFmtId="43" fontId="5" fillId="37" borderId="0" xfId="0" applyNumberFormat="1" applyFont="1" applyFill="1" applyBorder="1" applyAlignment="1">
      <alignment/>
    </xf>
    <xf numFmtId="0" fontId="4" fillId="37" borderId="19" xfId="0" applyNumberFormat="1" applyFont="1" applyFill="1" applyBorder="1" applyAlignment="1">
      <alignment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Border="1" applyAlignment="1">
      <alignment/>
    </xf>
    <xf numFmtId="0" fontId="5" fillId="37" borderId="11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4" fillId="38" borderId="10" xfId="0" applyNumberFormat="1" applyFont="1" applyFill="1" applyBorder="1" applyAlignment="1">
      <alignment horizontal="left" wrapText="1"/>
    </xf>
    <xf numFmtId="0" fontId="4" fillId="38" borderId="10" xfId="0" applyNumberFormat="1" applyFont="1" applyFill="1" applyBorder="1" applyAlignment="1">
      <alignment horizontal="center" wrapText="1"/>
    </xf>
    <xf numFmtId="0" fontId="4" fillId="38" borderId="10" xfId="0" applyNumberFormat="1" applyFont="1" applyFill="1" applyBorder="1" applyAlignment="1">
      <alignment/>
    </xf>
    <xf numFmtId="16" fontId="5" fillId="0" borderId="1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wrapText="1"/>
    </xf>
    <xf numFmtId="43" fontId="4" fillId="34" borderId="21" xfId="0" applyNumberFormat="1" applyFont="1" applyFill="1" applyBorder="1" applyAlignment="1">
      <alignment/>
    </xf>
    <xf numFmtId="43" fontId="4" fillId="40" borderId="10" xfId="0" applyNumberFormat="1" applyFont="1" applyFill="1" applyBorder="1" applyAlignment="1">
      <alignment horizontal="center" wrapText="1"/>
    </xf>
    <xf numFmtId="0" fontId="4" fillId="38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 wrapText="1"/>
    </xf>
    <xf numFmtId="0" fontId="4" fillId="34" borderId="22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34" borderId="23" xfId="0" applyNumberFormat="1" applyFont="1" applyFill="1" applyBorder="1" applyAlignment="1">
      <alignment horizontal="center"/>
    </xf>
    <xf numFmtId="164" fontId="5" fillId="34" borderId="24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0" fontId="4" fillId="34" borderId="26" xfId="0" applyNumberFormat="1" applyFont="1" applyFill="1" applyBorder="1" applyAlignment="1">
      <alignment wrapText="1"/>
    </xf>
    <xf numFmtId="0" fontId="4" fillId="34" borderId="24" xfId="0" applyNumberFormat="1" applyFont="1" applyFill="1" applyBorder="1" applyAlignment="1">
      <alignment wrapText="1"/>
    </xf>
    <xf numFmtId="0" fontId="4" fillId="34" borderId="27" xfId="0" applyNumberFormat="1" applyFont="1" applyFill="1" applyBorder="1" applyAlignment="1">
      <alignment wrapText="1"/>
    </xf>
    <xf numFmtId="168" fontId="4" fillId="34" borderId="28" xfId="0" applyNumberFormat="1" applyFont="1" applyFill="1" applyBorder="1" applyAlignment="1">
      <alignment wrapText="1"/>
    </xf>
    <xf numFmtId="168" fontId="4" fillId="34" borderId="16" xfId="0" applyNumberFormat="1" applyFont="1" applyFill="1" applyBorder="1" applyAlignment="1">
      <alignment wrapText="1"/>
    </xf>
    <xf numFmtId="44" fontId="15" fillId="34" borderId="24" xfId="0" applyNumberFormat="1" applyFont="1" applyFill="1" applyBorder="1" applyAlignment="1">
      <alignment wrapText="1"/>
    </xf>
    <xf numFmtId="44" fontId="14" fillId="34" borderId="24" xfId="0" applyNumberFormat="1" applyFont="1" applyFill="1" applyBorder="1" applyAlignment="1">
      <alignment wrapText="1"/>
    </xf>
    <xf numFmtId="44" fontId="14" fillId="34" borderId="25" xfId="0" applyNumberFormat="1" applyFont="1" applyFill="1" applyBorder="1" applyAlignment="1">
      <alignment wrapText="1"/>
    </xf>
    <xf numFmtId="44" fontId="14" fillId="34" borderId="26" xfId="0" applyNumberFormat="1" applyFont="1" applyFill="1" applyBorder="1" applyAlignment="1">
      <alignment wrapText="1"/>
    </xf>
    <xf numFmtId="44" fontId="14" fillId="34" borderId="29" xfId="0" applyNumberFormat="1" applyFont="1" applyFill="1" applyBorder="1" applyAlignment="1">
      <alignment wrapText="1"/>
    </xf>
    <xf numFmtId="164" fontId="7" fillId="0" borderId="24" xfId="0" applyNumberFormat="1" applyFont="1" applyFill="1" applyBorder="1" applyAlignment="1">
      <alignment/>
    </xf>
    <xf numFmtId="44" fontId="16" fillId="34" borderId="25" xfId="0" applyNumberFormat="1" applyFont="1" applyFill="1" applyBorder="1" applyAlignment="1">
      <alignment wrapText="1"/>
    </xf>
    <xf numFmtId="8" fontId="4" fillId="34" borderId="29" xfId="0" applyNumberFormat="1" applyFon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8" fontId="5" fillId="0" borderId="0" xfId="0" applyNumberFormat="1" applyFont="1" applyAlignment="1">
      <alignment/>
    </xf>
    <xf numFmtId="8" fontId="15" fillId="34" borderId="24" xfId="0" applyNumberFormat="1" applyFont="1" applyFill="1" applyBorder="1" applyAlignment="1">
      <alignment wrapText="1"/>
    </xf>
    <xf numFmtId="8" fontId="16" fillId="34" borderId="24" xfId="0" applyNumberFormat="1" applyFont="1" applyFill="1" applyBorder="1" applyAlignment="1">
      <alignment wrapText="1"/>
    </xf>
    <xf numFmtId="164" fontId="4" fillId="34" borderId="16" xfId="0" applyNumberFormat="1" applyFont="1" applyFill="1" applyBorder="1" applyAlignment="1">
      <alignment wrapText="1"/>
    </xf>
    <xf numFmtId="164" fontId="4" fillId="4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FFFF"/>
      <rgbColor rgb="00C0C0C0"/>
      <rgbColor rgb="0000ABEA"/>
      <rgbColor rgb="00FF6600"/>
      <rgbColor rgb="0033CCCC"/>
      <rgbColor rgb="00DD0806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46</xdr:row>
      <xdr:rowOff>104775</xdr:rowOff>
    </xdr:from>
    <xdr:to>
      <xdr:col>7</xdr:col>
      <xdr:colOff>161925</xdr:colOff>
      <xdr:row>50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14554200"/>
          <a:ext cx="89154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July 29, 2013 minutes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“…The Birchtree Charter School Parent Guild will hold $5,000 (nonrestricted funds) as seed money; while all other funds above will be given to school administration for school use…”
</a:t>
          </a:r>
        </a:p>
      </xdr:txBody>
    </xdr:sp>
    <xdr:clientData/>
  </xdr:twoCellAnchor>
  <xdr:twoCellAnchor>
    <xdr:from>
      <xdr:col>1</xdr:col>
      <xdr:colOff>609600</xdr:colOff>
      <xdr:row>3</xdr:row>
      <xdr:rowOff>333375</xdr:rowOff>
    </xdr:from>
    <xdr:to>
      <xdr:col>3</xdr:col>
      <xdr:colOff>695325</xdr:colOff>
      <xdr:row>3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981075"/>
          <a:ext cx="2733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BUDGET2014-15</a:t>
          </a:r>
        </a:p>
      </xdr:txBody>
    </xdr:sp>
    <xdr:clientData/>
  </xdr:twoCellAnchor>
  <xdr:twoCellAnchor>
    <xdr:from>
      <xdr:col>5</xdr:col>
      <xdr:colOff>942975</xdr:colOff>
      <xdr:row>3</xdr:row>
      <xdr:rowOff>333375</xdr:rowOff>
    </xdr:from>
    <xdr:to>
      <xdr:col>8</xdr:col>
      <xdr:colOff>447675</xdr:colOff>
      <xdr:row>3</xdr:row>
      <xdr:rowOff>333375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86675" y="981075"/>
          <a:ext cx="40386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INCOME2013/14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11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5" sqref="C45"/>
    </sheetView>
  </sheetViews>
  <sheetFormatPr defaultColWidth="10.296875" defaultRowHeight="19.5" customHeight="1"/>
  <cols>
    <col min="1" max="1" width="27.8984375" style="31" customWidth="1"/>
    <col min="2" max="2" width="13.19921875" style="31" customWidth="1"/>
    <col min="3" max="3" width="14.59765625" style="31" customWidth="1"/>
    <col min="4" max="4" width="13.19921875" style="31" customWidth="1"/>
    <col min="5" max="5" width="1.8984375" style="62" customWidth="1"/>
    <col min="6" max="6" width="14.59765625" style="31" customWidth="1"/>
    <col min="7" max="7" width="16.8984375" style="31" customWidth="1"/>
    <col min="8" max="8" width="16.09765625" style="31" customWidth="1"/>
    <col min="9" max="9" width="18" style="31" customWidth="1"/>
    <col min="10" max="10" width="15.09765625" style="95" customWidth="1"/>
    <col min="11" max="11" width="17.09765625" style="31" customWidth="1"/>
    <col min="12" max="16384" width="10.19921875" style="31" customWidth="1"/>
  </cols>
  <sheetData>
    <row r="1" spans="1:10" ht="15" customHeight="1">
      <c r="A1" s="91" t="s">
        <v>83</v>
      </c>
      <c r="B1" s="8"/>
      <c r="C1" s="8"/>
      <c r="D1" s="11"/>
      <c r="E1" s="54"/>
      <c r="F1" s="8"/>
      <c r="G1" s="15"/>
      <c r="H1" s="15"/>
      <c r="I1" s="11"/>
      <c r="J1" s="94"/>
    </row>
    <row r="2" spans="1:10" ht="18" customHeight="1">
      <c r="A2" s="84" t="s">
        <v>42</v>
      </c>
      <c r="B2" s="59"/>
      <c r="C2" s="8">
        <v>15935.16</v>
      </c>
      <c r="D2" s="13"/>
      <c r="E2" s="58"/>
      <c r="F2" s="6"/>
      <c r="I2" s="39"/>
      <c r="J2" s="93"/>
    </row>
    <row r="3" spans="1:10" ht="18" customHeight="1">
      <c r="A3" s="84" t="s">
        <v>23</v>
      </c>
      <c r="B3" s="59"/>
      <c r="C3" s="8">
        <v>1000</v>
      </c>
      <c r="D3" s="13"/>
      <c r="E3" s="58"/>
      <c r="F3" s="6"/>
      <c r="I3" s="93"/>
      <c r="J3" s="93"/>
    </row>
    <row r="4" spans="1:10" ht="97.5" customHeight="1">
      <c r="A4" s="48" t="s">
        <v>48</v>
      </c>
      <c r="B4" s="4" t="s">
        <v>53</v>
      </c>
      <c r="C4" s="5" t="s">
        <v>51</v>
      </c>
      <c r="D4" s="49" t="s">
        <v>56</v>
      </c>
      <c r="E4" s="38"/>
      <c r="F4" s="5" t="s">
        <v>49</v>
      </c>
      <c r="G4" s="4" t="s">
        <v>54</v>
      </c>
      <c r="H4" s="49" t="s">
        <v>57</v>
      </c>
      <c r="I4" s="87" t="s">
        <v>25</v>
      </c>
      <c r="J4" s="87" t="s">
        <v>29</v>
      </c>
    </row>
    <row r="5" spans="1:10" ht="22.5" customHeight="1">
      <c r="A5" s="9" t="s">
        <v>35</v>
      </c>
      <c r="B5" s="10"/>
      <c r="C5" s="10"/>
      <c r="D5" s="11"/>
      <c r="E5" s="63"/>
      <c r="F5" s="10"/>
      <c r="G5" s="10"/>
      <c r="H5" s="10"/>
      <c r="I5" s="40"/>
      <c r="J5" s="104"/>
    </row>
    <row r="6" spans="1:10" ht="27.75" customHeight="1">
      <c r="A6" s="2" t="s">
        <v>31</v>
      </c>
      <c r="B6" s="7">
        <v>2350</v>
      </c>
      <c r="C6" s="8">
        <v>2319.69</v>
      </c>
      <c r="D6" s="6">
        <v>30.31</v>
      </c>
      <c r="E6" s="22"/>
      <c r="F6" s="6">
        <v>3757.5</v>
      </c>
      <c r="G6" s="6">
        <v>7500</v>
      </c>
      <c r="H6" s="6">
        <f>F6-C6</f>
        <v>1437.81</v>
      </c>
      <c r="I6" s="96">
        <f>G6-B6</f>
        <v>5150</v>
      </c>
      <c r="J6" s="99">
        <v>2500</v>
      </c>
    </row>
    <row r="7" spans="1:10" ht="18" customHeight="1">
      <c r="A7" s="19" t="s">
        <v>16</v>
      </c>
      <c r="B7" s="71">
        <v>1050</v>
      </c>
      <c r="C7" s="72">
        <v>0</v>
      </c>
      <c r="D7" s="6">
        <v>1050</v>
      </c>
      <c r="E7" s="22"/>
      <c r="F7" s="59">
        <v>2431.5</v>
      </c>
      <c r="G7" s="59">
        <v>2500</v>
      </c>
      <c r="H7" s="59">
        <f aca="true" t="shared" si="0" ref="H7:H19">F7-C7</f>
        <v>2431.5</v>
      </c>
      <c r="I7" s="97">
        <f aca="true" t="shared" si="1" ref="I7:I19">G7-B7</f>
        <v>1450</v>
      </c>
      <c r="J7" s="100">
        <v>1050</v>
      </c>
    </row>
    <row r="8" spans="1:10" ht="18" customHeight="1">
      <c r="A8" s="85" t="s">
        <v>20</v>
      </c>
      <c r="B8" s="71">
        <v>0</v>
      </c>
      <c r="C8" s="72"/>
      <c r="D8" s="6">
        <v>0</v>
      </c>
      <c r="E8" s="22"/>
      <c r="F8" s="59">
        <v>2050.7</v>
      </c>
      <c r="G8" s="59">
        <v>2000</v>
      </c>
      <c r="H8" s="59">
        <f t="shared" si="0"/>
        <v>2050.7</v>
      </c>
      <c r="I8" s="97">
        <f t="shared" si="1"/>
        <v>2000</v>
      </c>
      <c r="J8" s="100">
        <v>0</v>
      </c>
    </row>
    <row r="9" spans="1:10" ht="18" customHeight="1">
      <c r="A9" s="85" t="s">
        <v>32</v>
      </c>
      <c r="B9" s="71">
        <v>800</v>
      </c>
      <c r="C9" s="72"/>
      <c r="D9" s="6">
        <v>800</v>
      </c>
      <c r="E9" s="22"/>
      <c r="F9" s="59"/>
      <c r="G9" s="59"/>
      <c r="H9" s="59"/>
      <c r="I9" s="97"/>
      <c r="J9" s="100">
        <v>800</v>
      </c>
    </row>
    <row r="10" spans="1:10" ht="18" customHeight="1">
      <c r="A10" s="85" t="s">
        <v>28</v>
      </c>
      <c r="B10" s="71"/>
      <c r="C10" s="72"/>
      <c r="D10" s="6"/>
      <c r="E10" s="22"/>
      <c r="F10" s="59"/>
      <c r="G10" s="59"/>
      <c r="H10" s="59"/>
      <c r="I10" s="97"/>
      <c r="J10" s="100">
        <v>0</v>
      </c>
    </row>
    <row r="11" spans="1:10" ht="18" customHeight="1">
      <c r="A11" s="19" t="s">
        <v>30</v>
      </c>
      <c r="B11" s="71">
        <v>200</v>
      </c>
      <c r="C11" s="72"/>
      <c r="D11" s="6">
        <f aca="true" t="shared" si="2" ref="D11:D19">SUM(B11-C11)</f>
        <v>200</v>
      </c>
      <c r="E11" s="22"/>
      <c r="F11" s="59">
        <v>294.45</v>
      </c>
      <c r="G11" s="59"/>
      <c r="H11" s="59">
        <f t="shared" si="0"/>
        <v>294.45</v>
      </c>
      <c r="I11" s="97">
        <f t="shared" si="1"/>
        <v>-200</v>
      </c>
      <c r="J11" s="100">
        <v>200</v>
      </c>
    </row>
    <row r="12" spans="1:10" ht="18" customHeight="1">
      <c r="A12" s="19" t="s">
        <v>26</v>
      </c>
      <c r="B12" s="71">
        <v>300</v>
      </c>
      <c r="C12" s="72">
        <v>0</v>
      </c>
      <c r="D12" s="6">
        <v>300</v>
      </c>
      <c r="E12" s="22"/>
      <c r="F12" s="59">
        <v>1023</v>
      </c>
      <c r="G12" s="59"/>
      <c r="H12" s="59">
        <f t="shared" si="0"/>
        <v>1023</v>
      </c>
      <c r="I12" s="97"/>
      <c r="J12" s="100">
        <v>300</v>
      </c>
    </row>
    <row r="13" spans="1:10" ht="18" customHeight="1">
      <c r="A13" s="85" t="s">
        <v>15</v>
      </c>
      <c r="B13" s="71">
        <v>1000</v>
      </c>
      <c r="C13" s="72">
        <v>0</v>
      </c>
      <c r="D13" s="6">
        <v>1000</v>
      </c>
      <c r="E13" s="22"/>
      <c r="F13" s="59">
        <v>1399.24</v>
      </c>
      <c r="G13" s="59">
        <v>2500</v>
      </c>
      <c r="H13" s="59">
        <f t="shared" si="0"/>
        <v>1399.24</v>
      </c>
      <c r="I13" s="97">
        <f t="shared" si="1"/>
        <v>1500</v>
      </c>
      <c r="J13" s="100">
        <v>1000</v>
      </c>
    </row>
    <row r="14" spans="1:10" ht="18" customHeight="1">
      <c r="A14" s="86" t="s">
        <v>39</v>
      </c>
      <c r="B14" s="73"/>
      <c r="C14" s="72"/>
      <c r="D14" s="6">
        <f t="shared" si="2"/>
        <v>0</v>
      </c>
      <c r="E14" s="22"/>
      <c r="F14" s="74"/>
      <c r="G14" s="74"/>
      <c r="H14" s="74">
        <f t="shared" si="0"/>
        <v>0</v>
      </c>
      <c r="I14" s="97">
        <f t="shared" si="1"/>
        <v>0</v>
      </c>
      <c r="J14" s="100"/>
    </row>
    <row r="15" spans="1:10" ht="18" customHeight="1">
      <c r="A15" s="19" t="s">
        <v>19</v>
      </c>
      <c r="B15" s="71"/>
      <c r="C15" s="72"/>
      <c r="D15" s="6">
        <f t="shared" si="2"/>
        <v>0</v>
      </c>
      <c r="E15" s="22"/>
      <c r="F15" s="59"/>
      <c r="G15" s="59"/>
      <c r="H15" s="59">
        <f t="shared" si="0"/>
        <v>0</v>
      </c>
      <c r="I15" s="97">
        <f t="shared" si="1"/>
        <v>0</v>
      </c>
      <c r="J15" s="100">
        <v>0</v>
      </c>
    </row>
    <row r="16" spans="1:10" ht="18" customHeight="1">
      <c r="A16" s="19" t="s">
        <v>1</v>
      </c>
      <c r="B16" s="71">
        <v>1500</v>
      </c>
      <c r="C16" s="72">
        <v>952.36</v>
      </c>
      <c r="D16" s="6">
        <v>547.64</v>
      </c>
      <c r="E16" s="22"/>
      <c r="F16" s="59">
        <v>550</v>
      </c>
      <c r="G16" s="59"/>
      <c r="H16" s="59"/>
      <c r="I16" s="97"/>
      <c r="J16" s="100">
        <v>1500</v>
      </c>
    </row>
    <row r="17" spans="1:10" ht="18" customHeight="1">
      <c r="A17" s="19" t="s">
        <v>17</v>
      </c>
      <c r="B17" s="71">
        <v>250</v>
      </c>
      <c r="C17" s="72">
        <v>0</v>
      </c>
      <c r="D17" s="6">
        <f t="shared" si="2"/>
        <v>250</v>
      </c>
      <c r="E17" s="22"/>
      <c r="F17" s="59">
        <v>725</v>
      </c>
      <c r="G17" s="59">
        <v>750</v>
      </c>
      <c r="H17" s="59">
        <v>0</v>
      </c>
      <c r="I17" s="97">
        <f t="shared" si="1"/>
        <v>500</v>
      </c>
      <c r="J17" s="100">
        <v>250</v>
      </c>
    </row>
    <row r="18" spans="1:10" ht="18" customHeight="1">
      <c r="A18" s="2" t="s">
        <v>43</v>
      </c>
      <c r="B18" s="71"/>
      <c r="C18" s="72"/>
      <c r="D18" s="3">
        <f t="shared" si="2"/>
        <v>0</v>
      </c>
      <c r="E18" s="23"/>
      <c r="F18" s="59" t="s">
        <v>45</v>
      </c>
      <c r="G18" s="59"/>
      <c r="H18" s="59"/>
      <c r="I18" s="97">
        <f t="shared" si="1"/>
        <v>0</v>
      </c>
      <c r="J18" s="100">
        <v>0</v>
      </c>
    </row>
    <row r="19" spans="1:10" ht="18" customHeight="1">
      <c r="A19" s="20" t="s">
        <v>44</v>
      </c>
      <c r="B19" s="71">
        <v>0</v>
      </c>
      <c r="C19" s="72"/>
      <c r="D19" s="6">
        <f t="shared" si="2"/>
        <v>0</v>
      </c>
      <c r="E19" s="22"/>
      <c r="F19" s="59"/>
      <c r="G19" s="75">
        <v>500</v>
      </c>
      <c r="H19" s="75">
        <f t="shared" si="0"/>
        <v>0</v>
      </c>
      <c r="I19" s="97">
        <f t="shared" si="1"/>
        <v>500</v>
      </c>
      <c r="J19" s="100">
        <v>0</v>
      </c>
    </row>
    <row r="20" spans="1:10" ht="18" customHeight="1">
      <c r="A20" s="1" t="s">
        <v>11</v>
      </c>
      <c r="B20" s="7">
        <f>SUM(B6:B19)</f>
        <v>7450</v>
      </c>
      <c r="C20" s="6">
        <f>SUM(C6:C19)</f>
        <v>3272.05</v>
      </c>
      <c r="D20" s="6">
        <f>SUM(D6:D19)</f>
        <v>4177.95</v>
      </c>
      <c r="E20" s="22"/>
      <c r="F20" s="8">
        <f>SUM(F6:F19)</f>
        <v>12231.390000000001</v>
      </c>
      <c r="G20" s="8">
        <f>SUM(G6:G19)</f>
        <v>15750</v>
      </c>
      <c r="H20" s="8">
        <f>SUM(H6:H19)</f>
        <v>8636.7</v>
      </c>
      <c r="I20" s="96">
        <f>SUM(I6:I19)</f>
        <v>10900</v>
      </c>
      <c r="J20" s="112">
        <v>7600</v>
      </c>
    </row>
    <row r="21" spans="1:10" s="33" customFormat="1" ht="18" customHeight="1" thickBot="1">
      <c r="A21" s="15"/>
      <c r="B21" s="7"/>
      <c r="C21" s="7"/>
      <c r="D21" s="30"/>
      <c r="E21" s="60"/>
      <c r="F21" s="16"/>
      <c r="G21" s="24"/>
      <c r="H21" s="24"/>
      <c r="I21" s="98"/>
      <c r="J21" s="101"/>
    </row>
    <row r="22" spans="1:10" ht="94.5" customHeight="1" thickBot="1" thickTop="1">
      <c r="A22" s="34" t="s">
        <v>12</v>
      </c>
      <c r="B22" s="4" t="s">
        <v>50</v>
      </c>
      <c r="C22" s="5" t="s">
        <v>51</v>
      </c>
      <c r="D22" s="50" t="s">
        <v>52</v>
      </c>
      <c r="E22" s="64"/>
      <c r="F22" s="76"/>
      <c r="G22" s="77"/>
      <c r="H22" s="78"/>
      <c r="I22" s="39" t="s">
        <v>37</v>
      </c>
      <c r="J22" s="102"/>
    </row>
    <row r="23" spans="1:10" ht="30.75" customHeight="1" thickTop="1">
      <c r="A23" s="79" t="s">
        <v>13</v>
      </c>
      <c r="B23" s="80">
        <v>3158.83</v>
      </c>
      <c r="C23" s="59"/>
      <c r="D23" s="81">
        <f>B23-C23</f>
        <v>3158.83</v>
      </c>
      <c r="E23" s="65"/>
      <c r="F23" s="36"/>
      <c r="G23" s="35"/>
      <c r="H23" s="51"/>
      <c r="I23" s="39" t="s">
        <v>24</v>
      </c>
      <c r="J23" s="114">
        <v>3158.83</v>
      </c>
    </row>
    <row r="24" spans="1:10" ht="18" customHeight="1">
      <c r="A24" s="79" t="s">
        <v>61</v>
      </c>
      <c r="B24" s="80"/>
      <c r="C24" s="59"/>
      <c r="D24" s="81">
        <f>B24-C24</f>
        <v>0</v>
      </c>
      <c r="E24" s="65"/>
      <c r="F24" s="36"/>
      <c r="G24" s="36"/>
      <c r="H24" s="52"/>
      <c r="I24" s="39"/>
      <c r="J24" s="103"/>
    </row>
    <row r="25" spans="1:10" ht="18" customHeight="1">
      <c r="A25" s="79" t="s">
        <v>38</v>
      </c>
      <c r="B25" s="80">
        <v>2700</v>
      </c>
      <c r="C25" s="59">
        <v>264.02</v>
      </c>
      <c r="D25" s="81">
        <v>2435.98</v>
      </c>
      <c r="E25" s="65"/>
      <c r="F25" s="36"/>
      <c r="G25" s="36"/>
      <c r="H25" s="52"/>
      <c r="I25" s="39"/>
      <c r="J25" s="117">
        <v>2700</v>
      </c>
    </row>
    <row r="26" spans="1:10" ht="36" customHeight="1">
      <c r="A26" s="28" t="s">
        <v>18</v>
      </c>
      <c r="B26" s="29"/>
      <c r="C26" s="8"/>
      <c r="D26" s="88">
        <f>SUM(D23:D25)</f>
        <v>5594.8099999999995</v>
      </c>
      <c r="E26" s="66"/>
      <c r="F26" s="36"/>
      <c r="G26" s="36"/>
      <c r="H26" s="52"/>
      <c r="I26" s="39"/>
      <c r="J26" s="118">
        <f>J23+J25</f>
        <v>5858.83</v>
      </c>
    </row>
    <row r="27" spans="1:10" ht="24.75" customHeight="1" thickBot="1">
      <c r="A27" s="12"/>
      <c r="B27" s="8"/>
      <c r="C27" s="8"/>
      <c r="D27" s="17"/>
      <c r="E27" s="61"/>
      <c r="F27" s="36"/>
      <c r="G27" s="36"/>
      <c r="H27" s="52"/>
      <c r="I27" s="39"/>
      <c r="J27" s="109"/>
    </row>
    <row r="28" spans="1:10" ht="54" customHeight="1" thickBot="1" thickTop="1">
      <c r="A28" s="82" t="s">
        <v>41</v>
      </c>
      <c r="B28" s="4" t="s">
        <v>53</v>
      </c>
      <c r="C28" s="5" t="s">
        <v>55</v>
      </c>
      <c r="D28" s="49" t="s">
        <v>52</v>
      </c>
      <c r="E28" s="67"/>
      <c r="F28" s="36"/>
      <c r="G28" s="36" t="s">
        <v>45</v>
      </c>
      <c r="H28" s="53"/>
      <c r="I28" s="40" t="s">
        <v>37</v>
      </c>
      <c r="J28" s="110"/>
    </row>
    <row r="29" spans="1:10" ht="18" customHeight="1" thickTop="1">
      <c r="A29" s="3" t="s">
        <v>46</v>
      </c>
      <c r="B29" s="6"/>
      <c r="C29" s="6"/>
      <c r="D29" s="3">
        <v>0</v>
      </c>
      <c r="E29" s="68"/>
      <c r="F29" s="36"/>
      <c r="G29" s="36"/>
      <c r="H29" s="52"/>
      <c r="I29" s="39"/>
      <c r="J29" s="111">
        <v>0</v>
      </c>
    </row>
    <row r="30" spans="1:10" ht="18" customHeight="1">
      <c r="A30" s="3" t="s">
        <v>59</v>
      </c>
      <c r="B30" s="6"/>
      <c r="C30" s="6"/>
      <c r="D30" s="3">
        <f>B30-C30</f>
        <v>0</v>
      </c>
      <c r="E30" s="68"/>
      <c r="F30" s="36"/>
      <c r="G30" s="36"/>
      <c r="H30" s="52"/>
      <c r="I30" s="39"/>
      <c r="J30" s="108">
        <v>0</v>
      </c>
    </row>
    <row r="31" spans="1:10" ht="18" customHeight="1">
      <c r="A31" s="3" t="s">
        <v>60</v>
      </c>
      <c r="B31" s="6"/>
      <c r="C31" s="6"/>
      <c r="D31" s="3">
        <f>B31-C31</f>
        <v>0</v>
      </c>
      <c r="E31" s="68"/>
      <c r="F31" s="36"/>
      <c r="G31" s="36"/>
      <c r="H31" s="52"/>
      <c r="I31" s="39"/>
      <c r="J31" s="108">
        <v>0</v>
      </c>
    </row>
    <row r="32" spans="1:10" ht="18" customHeight="1">
      <c r="A32" s="3" t="s">
        <v>6</v>
      </c>
      <c r="B32" s="6">
        <v>500</v>
      </c>
      <c r="C32" s="6"/>
      <c r="D32" s="3">
        <v>500</v>
      </c>
      <c r="E32" s="68"/>
      <c r="F32" s="36"/>
      <c r="G32" s="36"/>
      <c r="H32" s="52"/>
      <c r="I32" s="39"/>
      <c r="J32" s="108">
        <v>500</v>
      </c>
    </row>
    <row r="33" spans="1:10" ht="18" customHeight="1">
      <c r="A33" s="3" t="s">
        <v>22</v>
      </c>
      <c r="B33" s="6">
        <v>100</v>
      </c>
      <c r="C33" s="6"/>
      <c r="D33" s="3">
        <v>100</v>
      </c>
      <c r="E33" s="68"/>
      <c r="F33" s="36"/>
      <c r="G33" s="36"/>
      <c r="H33" s="52"/>
      <c r="I33" s="39"/>
      <c r="J33" s="107">
        <v>100</v>
      </c>
    </row>
    <row r="34" spans="1:10" ht="18" customHeight="1">
      <c r="A34" s="19" t="s">
        <v>36</v>
      </c>
      <c r="B34" s="59">
        <v>250</v>
      </c>
      <c r="C34" s="59">
        <v>229.64</v>
      </c>
      <c r="D34" s="20">
        <v>20.36</v>
      </c>
      <c r="E34" s="68"/>
      <c r="F34" s="36"/>
      <c r="G34" s="36"/>
      <c r="H34" s="52"/>
      <c r="I34" s="39"/>
      <c r="J34" s="107">
        <v>250</v>
      </c>
    </row>
    <row r="35" spans="1:10" ht="18" customHeight="1">
      <c r="A35" s="3" t="s">
        <v>21</v>
      </c>
      <c r="B35" s="6"/>
      <c r="C35" s="6"/>
      <c r="D35" s="3">
        <f>B35-C35</f>
        <v>0</v>
      </c>
      <c r="E35" s="68"/>
      <c r="F35" s="36"/>
      <c r="G35" s="36"/>
      <c r="H35" s="52"/>
      <c r="I35" s="39"/>
      <c r="J35" s="107">
        <v>0</v>
      </c>
    </row>
    <row r="36" spans="1:10" ht="18" customHeight="1">
      <c r="A36" s="3" t="s">
        <v>27</v>
      </c>
      <c r="B36" s="6">
        <v>40</v>
      </c>
      <c r="C36" s="6">
        <v>0</v>
      </c>
      <c r="D36" s="3">
        <v>40</v>
      </c>
      <c r="E36" s="68"/>
      <c r="F36" s="36"/>
      <c r="G36" s="36"/>
      <c r="H36" s="52"/>
      <c r="I36" s="39"/>
      <c r="J36" s="107">
        <v>40</v>
      </c>
    </row>
    <row r="37" spans="1:10" ht="18" customHeight="1">
      <c r="A37" s="3" t="s">
        <v>47</v>
      </c>
      <c r="B37" s="6">
        <v>30</v>
      </c>
      <c r="C37" s="6">
        <v>0</v>
      </c>
      <c r="D37" s="3">
        <v>30</v>
      </c>
      <c r="E37" s="68"/>
      <c r="F37" s="36"/>
      <c r="G37" s="36"/>
      <c r="H37" s="52"/>
      <c r="I37" s="39"/>
      <c r="J37" s="107">
        <v>30</v>
      </c>
    </row>
    <row r="38" spans="1:10" ht="18" customHeight="1" thickBot="1">
      <c r="A38" s="21" t="s">
        <v>14</v>
      </c>
      <c r="B38" s="6">
        <f>B32+B33+B34+B36+B37</f>
        <v>920</v>
      </c>
      <c r="C38" s="6"/>
      <c r="D38" s="115">
        <f>D32+D33+D34+D36+D37</f>
        <v>690.36</v>
      </c>
      <c r="E38" s="68"/>
      <c r="F38" s="36"/>
      <c r="G38" s="36"/>
      <c r="H38" s="52"/>
      <c r="I38" s="39"/>
      <c r="J38" s="113">
        <v>920</v>
      </c>
    </row>
    <row r="39" spans="1:10" ht="11.25" customHeight="1" thickTop="1">
      <c r="A39" s="14"/>
      <c r="B39" s="6"/>
      <c r="C39" s="6"/>
      <c r="D39" s="18"/>
      <c r="E39" s="69"/>
      <c r="F39" s="10"/>
      <c r="G39" s="10"/>
      <c r="H39" s="53"/>
      <c r="I39" s="39"/>
      <c r="J39" s="105"/>
    </row>
    <row r="40" spans="1:10" s="32" customFormat="1" ht="36" customHeight="1">
      <c r="A40" s="83" t="s">
        <v>40</v>
      </c>
      <c r="B40" s="10"/>
      <c r="C40" s="10"/>
      <c r="D40" s="89">
        <f>D20+D26+D38</f>
        <v>10463.119999999999</v>
      </c>
      <c r="E40" s="70"/>
      <c r="G40" s="37"/>
      <c r="H40" s="56"/>
      <c r="I40" s="39" t="s">
        <v>33</v>
      </c>
      <c r="J40" s="106">
        <f>+J20+J26+J38</f>
        <v>14378.83</v>
      </c>
    </row>
    <row r="41" spans="1:10" s="32" customFormat="1" ht="68.25" customHeight="1">
      <c r="A41" s="90" t="s">
        <v>34</v>
      </c>
      <c r="B41" s="10"/>
      <c r="C41" s="10"/>
      <c r="D41" s="120">
        <f>C2+C3-D40</f>
        <v>6472.040000000001</v>
      </c>
      <c r="E41" s="63"/>
      <c r="G41" s="55"/>
      <c r="H41" s="57"/>
      <c r="I41" s="39"/>
      <c r="J41" s="119"/>
    </row>
    <row r="43" ht="19.5" customHeight="1">
      <c r="A43" s="31" t="s">
        <v>73</v>
      </c>
    </row>
    <row r="44" spans="1:3" ht="19.5" customHeight="1">
      <c r="A44" s="92" t="s">
        <v>0</v>
      </c>
      <c r="C44" s="31" t="s">
        <v>84</v>
      </c>
    </row>
    <row r="45" spans="1:4" ht="19.5" customHeight="1">
      <c r="A45" s="92"/>
      <c r="D45" s="116"/>
    </row>
    <row r="46" ht="19.5" customHeight="1">
      <c r="A46" s="92"/>
    </row>
  </sheetData>
  <sheetProtection/>
  <printOptions/>
  <pageMargins left="0.5" right="0.5" top="0.75" bottom="0.25" header="0.25" footer="0.5"/>
  <pageSetup firstPageNumber="1" useFirstPageNumber="1" horizontalDpi="600" verticalDpi="600" orientation="portrait" scale="49"/>
  <headerFooter alignWithMargins="0">
    <oddHeader>&amp;C&amp;"Arial,Regular"&amp;10Page &amp;P
 2009-2010 PTA November-December Budget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31" sqref="A31"/>
    </sheetView>
  </sheetViews>
  <sheetFormatPr defaultColWidth="7.59765625" defaultRowHeight="14.25"/>
  <cols>
    <col min="1" max="1" width="20.3984375" style="26" customWidth="1"/>
    <col min="2" max="2" width="7.59765625" style="26" customWidth="1"/>
    <col min="3" max="3" width="9" style="26" customWidth="1"/>
    <col min="4" max="4" width="8.09765625" style="26" customWidth="1"/>
    <col min="5" max="5" width="9" style="26" customWidth="1"/>
    <col min="6" max="6" width="39" style="26" customWidth="1"/>
    <col min="7" max="16384" width="7.59765625" style="26" customWidth="1"/>
  </cols>
  <sheetData>
    <row r="1" spans="1:6" ht="15">
      <c r="A1" s="25" t="s">
        <v>62</v>
      </c>
      <c r="B1" s="25"/>
      <c r="C1" s="25" t="s">
        <v>63</v>
      </c>
      <c r="D1" s="25" t="s">
        <v>64</v>
      </c>
      <c r="E1" s="25" t="s">
        <v>65</v>
      </c>
      <c r="F1" s="25" t="s">
        <v>66</v>
      </c>
    </row>
    <row r="2" spans="1:6" ht="14.25">
      <c r="A2" s="27"/>
      <c r="B2" s="27"/>
      <c r="C2" s="27"/>
      <c r="D2" s="27"/>
      <c r="E2" s="27"/>
      <c r="F2" s="27"/>
    </row>
    <row r="3" spans="1:6" ht="14.25">
      <c r="A3" s="27" t="s">
        <v>67</v>
      </c>
      <c r="B3" s="27"/>
      <c r="C3" s="41">
        <v>1165</v>
      </c>
      <c r="D3" s="41">
        <v>0</v>
      </c>
      <c r="E3" s="41">
        <f>C3-D3</f>
        <v>1165</v>
      </c>
      <c r="F3" s="27" t="s">
        <v>68</v>
      </c>
    </row>
    <row r="4" spans="1:6" ht="14.25">
      <c r="A4" s="27" t="s">
        <v>69</v>
      </c>
      <c r="B4" s="27"/>
      <c r="C4" s="41">
        <v>1076</v>
      </c>
      <c r="D4" s="41">
        <v>1363.01</v>
      </c>
      <c r="E4" s="41">
        <f>C4-D4</f>
        <v>-287.01</v>
      </c>
      <c r="F4" s="27"/>
    </row>
    <row r="5" spans="1:6" ht="14.25">
      <c r="A5" s="27" t="s">
        <v>70</v>
      </c>
      <c r="B5" s="27"/>
      <c r="C5" s="41">
        <v>2688.3</v>
      </c>
      <c r="D5" s="41">
        <v>665.84</v>
      </c>
      <c r="E5" s="41">
        <f aca="true" t="shared" si="0" ref="E5:E13">C5-D5</f>
        <v>2022.46</v>
      </c>
      <c r="F5" s="27"/>
    </row>
    <row r="6" spans="1:6" ht="14.25">
      <c r="A6" s="27" t="s">
        <v>71</v>
      </c>
      <c r="B6" s="27"/>
      <c r="C6" s="41">
        <v>11289.47</v>
      </c>
      <c r="D6" s="41">
        <v>2566.85</v>
      </c>
      <c r="E6" s="41">
        <f t="shared" si="0"/>
        <v>8722.619999999999</v>
      </c>
      <c r="F6" s="27"/>
    </row>
    <row r="7" spans="1:6" ht="14.25">
      <c r="A7" s="27" t="s">
        <v>72</v>
      </c>
      <c r="B7" s="27"/>
      <c r="C7" s="41">
        <v>753</v>
      </c>
      <c r="D7" s="41">
        <v>0</v>
      </c>
      <c r="E7" s="41">
        <f t="shared" si="0"/>
        <v>753</v>
      </c>
      <c r="F7" s="27" t="s">
        <v>74</v>
      </c>
    </row>
    <row r="8" spans="1:6" ht="14.25">
      <c r="A8" s="27" t="s">
        <v>75</v>
      </c>
      <c r="B8" s="27"/>
      <c r="C8" s="41">
        <v>940</v>
      </c>
      <c r="D8" s="41">
        <v>808</v>
      </c>
      <c r="E8" s="41">
        <f t="shared" si="0"/>
        <v>132</v>
      </c>
      <c r="F8" s="27"/>
    </row>
    <row r="9" spans="1:6" ht="14.25">
      <c r="A9" s="27" t="s">
        <v>76</v>
      </c>
      <c r="B9" s="27"/>
      <c r="C9" s="41">
        <v>555</v>
      </c>
      <c r="D9" s="41">
        <v>818.46</v>
      </c>
      <c r="E9" s="41">
        <f t="shared" si="0"/>
        <v>-263.46000000000004</v>
      </c>
      <c r="F9" s="27"/>
    </row>
    <row r="10" spans="1:6" ht="14.25">
      <c r="A10" s="27" t="s">
        <v>77</v>
      </c>
      <c r="B10" s="27"/>
      <c r="C10" s="41">
        <v>399.22</v>
      </c>
      <c r="D10" s="41">
        <v>0</v>
      </c>
      <c r="E10" s="41">
        <f t="shared" si="0"/>
        <v>399.22</v>
      </c>
      <c r="F10" s="27"/>
    </row>
    <row r="11" spans="1:6" ht="15">
      <c r="A11" s="42" t="s">
        <v>78</v>
      </c>
      <c r="B11" s="27"/>
      <c r="C11" s="43">
        <f>SUM(C3:C10)</f>
        <v>18865.99</v>
      </c>
      <c r="D11" s="43">
        <f>SUM(D3:D10)</f>
        <v>6222.16</v>
      </c>
      <c r="E11" s="43">
        <f>SUM(E3:E10)</f>
        <v>12643.83</v>
      </c>
      <c r="F11" s="27"/>
    </row>
    <row r="12" spans="1:6" ht="14.25">
      <c r="A12" s="27"/>
      <c r="B12" s="27"/>
      <c r="C12" s="41"/>
      <c r="D12" s="41"/>
      <c r="E12" s="41"/>
      <c r="F12" s="27"/>
    </row>
    <row r="13" spans="1:6" ht="15">
      <c r="A13" s="42" t="s">
        <v>79</v>
      </c>
      <c r="B13" s="27"/>
      <c r="C13" s="43">
        <v>5027.75</v>
      </c>
      <c r="D13" s="43">
        <v>2136.99</v>
      </c>
      <c r="E13" s="43">
        <f t="shared" si="0"/>
        <v>2890.76</v>
      </c>
      <c r="F13" s="27"/>
    </row>
    <row r="14" spans="1:6" ht="14.25">
      <c r="A14" s="27"/>
      <c r="B14" s="27"/>
      <c r="C14" s="41"/>
      <c r="D14" s="41"/>
      <c r="E14" s="41"/>
      <c r="F14" s="27"/>
    </row>
    <row r="15" spans="1:6" ht="15">
      <c r="A15" s="42" t="s">
        <v>80</v>
      </c>
      <c r="B15" s="27"/>
      <c r="C15" s="41"/>
      <c r="D15" s="41"/>
      <c r="E15" s="41"/>
      <c r="F15" s="27"/>
    </row>
    <row r="16" spans="1:6" ht="14.25">
      <c r="A16" s="27" t="s">
        <v>81</v>
      </c>
      <c r="B16" s="27"/>
      <c r="C16" s="41">
        <v>280</v>
      </c>
      <c r="D16" s="41">
        <v>0</v>
      </c>
      <c r="E16" s="41">
        <f aca="true" t="shared" si="1" ref="E16:E22">C16-D16</f>
        <v>280</v>
      </c>
      <c r="F16" s="27"/>
    </row>
    <row r="17" spans="1:6" ht="14.25">
      <c r="A17" s="44" t="s">
        <v>82</v>
      </c>
      <c r="B17" s="27"/>
      <c r="C17" s="41">
        <v>337</v>
      </c>
      <c r="D17" s="41">
        <v>-234</v>
      </c>
      <c r="E17" s="41">
        <f t="shared" si="1"/>
        <v>571</v>
      </c>
      <c r="F17" s="27" t="s">
        <v>2</v>
      </c>
    </row>
    <row r="18" spans="1:6" ht="14.25">
      <c r="A18" s="44" t="s">
        <v>3</v>
      </c>
      <c r="B18" s="27"/>
      <c r="C18" s="41">
        <v>310</v>
      </c>
      <c r="D18" s="41">
        <v>0</v>
      </c>
      <c r="E18" s="41">
        <f t="shared" si="1"/>
        <v>310</v>
      </c>
      <c r="F18" s="27"/>
    </row>
    <row r="19" spans="1:6" ht="14.25">
      <c r="A19" s="44" t="s">
        <v>4</v>
      </c>
      <c r="B19" s="27"/>
      <c r="C19" s="41">
        <v>186.9</v>
      </c>
      <c r="D19" s="41">
        <v>0</v>
      </c>
      <c r="E19" s="41">
        <f t="shared" si="1"/>
        <v>186.9</v>
      </c>
      <c r="F19" s="27"/>
    </row>
    <row r="20" spans="1:6" ht="14.25">
      <c r="A20" s="44" t="s">
        <v>5</v>
      </c>
      <c r="B20" s="27"/>
      <c r="C20" s="41">
        <v>452.15</v>
      </c>
      <c r="D20" s="41">
        <v>0</v>
      </c>
      <c r="E20" s="41">
        <f t="shared" si="1"/>
        <v>452.15</v>
      </c>
      <c r="F20" s="27"/>
    </row>
    <row r="21" spans="1:6" ht="14.25">
      <c r="A21" s="44" t="s">
        <v>7</v>
      </c>
      <c r="B21" s="27"/>
      <c r="C21" s="41">
        <v>408</v>
      </c>
      <c r="D21" s="41">
        <v>276</v>
      </c>
      <c r="E21" s="41">
        <f t="shared" si="1"/>
        <v>132</v>
      </c>
      <c r="F21" s="27"/>
    </row>
    <row r="22" spans="1:6" ht="14.25">
      <c r="A22" s="44" t="s">
        <v>8</v>
      </c>
      <c r="B22" s="27"/>
      <c r="C22" s="41">
        <v>10</v>
      </c>
      <c r="D22" s="41">
        <v>0</v>
      </c>
      <c r="E22" s="41">
        <f t="shared" si="1"/>
        <v>10</v>
      </c>
      <c r="F22" s="27"/>
    </row>
    <row r="23" spans="1:6" ht="15">
      <c r="A23" s="42" t="s">
        <v>9</v>
      </c>
      <c r="B23" s="27"/>
      <c r="C23" s="45">
        <f>SUM(C16:C22)</f>
        <v>1984.0500000000002</v>
      </c>
      <c r="D23" s="45">
        <f>SUM(D16:D22)</f>
        <v>42</v>
      </c>
      <c r="E23" s="45">
        <f>SUM(E16:E22)</f>
        <v>1942.0500000000002</v>
      </c>
      <c r="F23" s="27"/>
    </row>
    <row r="24" spans="1:5" ht="15">
      <c r="A24" s="46" t="s">
        <v>10</v>
      </c>
      <c r="C24" s="47">
        <f>C23+C13+C11</f>
        <v>25877.79</v>
      </c>
      <c r="D24" s="47">
        <f>D23+D13+D11</f>
        <v>8401.15</v>
      </c>
      <c r="E24" s="47">
        <f>E23+E13+E11</f>
        <v>17476.64</v>
      </c>
    </row>
    <row r="30" ht="14.25">
      <c r="A30" s="26" t="s">
        <v>58</v>
      </c>
    </row>
  </sheetData>
  <sheetProtection/>
  <printOptions/>
  <pageMargins left="0.7" right="0.7" top="0.75" bottom="0.75" header="0.25" footer="0.3"/>
  <pageSetup orientation="portrait"/>
  <headerFooter>
    <oddHeader>&amp;L&amp;"Arial,Bold"&amp;8 8:17 PM
&amp;"Arial,Bold"&amp;8 05/07/13
&amp;"Arial,Bold"&amp;8 Accrual Basis&amp;C&amp;"Arial,Bold"&amp;12 Airforms Inc
&amp;"Arial,Bold"&amp;14 Profit &amp;&amp; Loss
&amp;"Arial,Bold"&amp;10 January through April 2013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Woodke</dc:creator>
  <cp:keywords/>
  <dc:description/>
  <cp:lastModifiedBy>Box User</cp:lastModifiedBy>
  <cp:lastPrinted>2014-08-13T15:03:48Z</cp:lastPrinted>
  <dcterms:created xsi:type="dcterms:W3CDTF">2013-05-08T03:50:34Z</dcterms:created>
  <dcterms:modified xsi:type="dcterms:W3CDTF">2014-08-18T21:15:19Z</dcterms:modified>
  <cp:category/>
  <cp:version/>
  <cp:contentType/>
  <cp:contentStatus/>
</cp:coreProperties>
</file>